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<sst xmlns="http://schemas.openxmlformats.org/spreadsheetml/2006/main" count="153" uniqueCount="133">
  <si>
    <t/>
  </si>
  <si>
    <t>на</t>
  </si>
  <si>
    <t>31.07.2018</t>
  </si>
  <si>
    <t>Дата</t>
  </si>
  <si>
    <t>Наименование учреждения</t>
  </si>
  <si>
    <t>администрация сельского поселения Горноправдинск</t>
  </si>
  <si>
    <t>Главный распорядитель (распорядитель)</t>
  </si>
  <si>
    <t>Наименование бюджета</t>
  </si>
  <si>
    <t>Бюджет сельского поселения Горноправдинск</t>
  </si>
  <si>
    <t>Единица измерения: руб.</t>
  </si>
  <si>
    <t>Ограничения:</t>
  </si>
  <si>
    <t xml:space="preserve">с=01.01.2018; по=31.07.2018; Баланс=Финансовый орган; Сформировать по=сводной росписи  </t>
  </si>
  <si>
    <t>Код по ФКР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</si>
  <si>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</si>
  <si>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</si>
  <si>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</si>
  <si>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</si>
  <si>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</si>
  <si>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</si>
  <si>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</si>
  <si>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</si>
  <si>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1</t>
  </si>
  <si>
    <t>2</t>
  </si>
  <si>
    <t>3</t>
  </si>
  <si>
    <t>4</t>
  </si>
  <si>
    <t>5</t>
  </si>
  <si>
    <t>6</t>
  </si>
  <si>
    <t>7</t>
  </si>
  <si>
    <t>0100</t>
  </si>
  <si>
    <t>ОБЩЕГОСУДАРСТВЕННЫЕ ВОПРОСЫ</t>
  </si>
  <si>
    <t>76,44</t>
  </si>
  <si>
    <t>63,57</t>
  </si>
  <si>
    <t>0102</t>
  </si>
  <si>
    <t>Функционирование высшего должностного лица субъекта Российской Федерации и муниципального образования</t>
  </si>
  <si>
    <t>61,23</t>
  </si>
  <si>
    <t>57,13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</si>
  <si>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</si>
  <si>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</si>
  <si>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87,40</t>
  </si>
  <si>
    <t>71,42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</si>
  <si>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</si>
  <si>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</si>
  <si>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77,83</t>
  </si>
  <si>
    <t>63,10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</si>
  <si>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</si>
  <si>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</si>
  <si>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100,00</t>
  </si>
  <si>
    <t>0107</t>
  </si>
  <si>
    <t>Обеспечение проведения выборов и референдумов</t>
  </si>
  <si>
    <t>89,38</t>
  </si>
  <si>
    <t>0113</t>
  </si>
  <si>
    <t>Другие общегосударственные вопросы</t>
  </si>
  <si>
    <t>65,10</t>
  </si>
  <si>
    <t>54,88</t>
  </si>
  <si>
    <t>0200</t>
  </si>
  <si>
    <t>НАЦИОНАЛЬНАЯ ОБОРОНА</t>
  </si>
  <si>
    <t>88,65</t>
  </si>
  <si>
    <t>77,17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</si>
  <si>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</si>
  <si>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</si>
  <si>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</si>
  <si>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</si>
  <si>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60,44</t>
  </si>
  <si>
    <t>54,21</t>
  </si>
  <si>
    <t>0304</t>
  </si>
  <si>
    <t>Органы юстиции</t>
  </si>
  <si>
    <t>93,90</t>
  </si>
  <si>
    <t>70,11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</si>
  <si>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</si>
  <si>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</si>
  <si>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52,88</t>
  </si>
  <si>
    <t>51,83</t>
  </si>
  <si>
    <t>0314</t>
  </si>
  <si>
    <t>Другие вопросы в области национальной безопасности и правоохранительной деятельности</t>
  </si>
  <si>
    <t>0,00</t>
  </si>
  <si>
    <t>0400</t>
  </si>
  <si>
    <t>НАЦИОНАЛЬНАЯ ЭКОНОМИКА</t>
  </si>
  <si>
    <t>72,84</t>
  </si>
  <si>
    <t>52,85</t>
  </si>
  <si>
    <t>0409</t>
  </si>
  <si>
    <t>Дорожное хозяйство (дорожные фонды)</t>
  </si>
  <si>
    <t>75,58</t>
  </si>
  <si>
    <t>52,89</t>
  </si>
  <si>
    <t>0410</t>
  </si>
  <si>
    <t>Связь и информатика</t>
  </si>
  <si>
    <t>69,04</t>
  </si>
  <si>
    <t>53,78</t>
  </si>
  <si>
    <t>0412</t>
  </si>
  <si>
    <t>Другие вопросы в области национальной экономики</t>
  </si>
  <si>
    <t>61,10</t>
  </si>
  <si>
    <t>51,36</t>
  </si>
  <si>
    <t>0500</t>
  </si>
  <si>
    <t>ЖИЛИЩНО-КОММУНАЛЬНОЕ ХОЗЯЙСТВО</t>
  </si>
  <si>
    <t>35,13</t>
  </si>
  <si>
    <t>29,30</t>
  </si>
  <si>
    <t>0501</t>
  </si>
  <si>
    <t>Жилищное хозяйство</t>
  </si>
  <si>
    <t>22,02</t>
  </si>
  <si>
    <t>20,55</t>
  </si>
  <si>
    <t>0502</t>
  </si>
  <si>
    <t>Коммунальное хозяйство</t>
  </si>
  <si>
    <t>74,25</t>
  </si>
  <si>
    <t>49,29</t>
  </si>
  <si>
    <t>0503</t>
  </si>
  <si>
    <t>Благоустройство</t>
  </si>
  <si>
    <t>27,45</t>
  </si>
  <si>
    <t>24,01</t>
  </si>
  <si>
    <t>0700</t>
  </si>
  <si>
    <t>ОБРАЗОВАНИЕ</t>
  </si>
  <si>
    <t>73,68</t>
  </si>
  <si>
    <t>56,00</t>
  </si>
  <si>
    <t>0707</t>
  </si>
  <si>
    <t>Молодежная политика</t>
  </si>
  <si>
    <t>0800</t>
  </si>
  <si>
    <t>КУЛЬТУРА, КИНЕМАТОГРАФИЯ</t>
  </si>
  <si>
    <t>78,86</t>
  </si>
  <si>
    <t>60,28</t>
  </si>
  <si>
    <t>0801</t>
  </si>
  <si>
    <t>Культура</t>
  </si>
  <si>
    <t>1000</t>
  </si>
  <si>
    <t>СОЦИАЛЬНАЯ ПОЛИТИКА</t>
  </si>
  <si>
    <t>77,78</t>
  </si>
  <si>
    <t>58,33</t>
  </si>
  <si>
    <t>1001</t>
  </si>
  <si>
    <t>Пенсионное обеспечение</t>
  </si>
  <si>
    <t>1100</t>
  </si>
  <si>
    <t>ФИЗИЧЕСКАЯ КУЛЬТУРА И СПОРТ</t>
  </si>
  <si>
    <t>83,28</t>
  </si>
  <si>
    <t>68,62</t>
  </si>
  <si>
    <t>1101</t>
  </si>
  <si>
    <t>Физическая культура</t>
  </si>
  <si>
    <t>ИТОГО</t>
  </si>
  <si>
    <t xml:space="preserve">ИСПОЛНЕНИЕ РАСХОДНОЙ ЧАСТИ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</si>
</sst>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4" fontId="4" fillId="33" borderId="14" xfId="0" applyNumberFormat="1" applyFont="1" applyFill="1" applyBorder="1" applyAlignment="1">
      <alignment horizontal="righ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0" fontId="4" fillId="33" borderId="13" xfId="0" applyNumberFormat="1" applyFont="1" applyFill="1" applyBorder="1" applyAlignment="1">
      <alignment horizontal="right" vertical="center" wrapText="1"/>
    </xf>
    <xf numFmtId="0" fontId="4" fillId="33" borderId="1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A46" sqref="A46:IV50"/>
    </sheetView>
  </sheetViews>
  <sheetFormatPr defaultColWidth="9.140625" defaultRowHeight="12.75"/>
  <cols>
    <col min="1" max="1" width="10.7109375" style="1" customWidth="1"/>
    <col min="2" max="2" width="1.7109375" style="1" customWidth="1"/>
    <col min="3" max="3" width="4.7109375" style="1" customWidth="1"/>
    <col min="4" max="4" width="3.7109375" style="1" customWidth="1"/>
    <col min="5" max="5" width="0.13671875" style="1" customWidth="1"/>
    <col min="6" max="6" width="2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</cols>
  <sheetData>
    <row r="1" spans="1:15" s="1" customFormat="1" ht="28.5" customHeight="1">
      <c r="A1" s="2" t="s">
        <v>132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13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3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5" t="s">
        <v>2</v>
      </c>
      <c r="K3" s="5"/>
      <c r="L3" s="6" t="s">
        <v>3</v>
      </c>
      <c r="M3" s="6"/>
      <c r="N3" s="6"/>
      <c r="O3" s="6"/>
    </row>
    <row r="4" spans="1:15" s="1" customFormat="1" ht="15.75" customHeight="1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s="1" customFormat="1" ht="15" customHeight="1">
      <c r="A5" s="7" t="s">
        <v>4</v>
      </c>
      <c r="B5" s="7"/>
      <c r="C5" s="7"/>
      <c r="D5" s="7"/>
      <c r="E5" s="7"/>
      <c r="F5" s="7"/>
      <c r="G5" s="8" t="s">
        <v>5</v>
      </c>
      <c r="H5" s="8"/>
      <c r="I5" s="8"/>
      <c r="J5" s="8"/>
      <c r="K5" s="8"/>
      <c r="L5" s="8"/>
      <c r="M5" s="8"/>
      <c r="N5" s="8"/>
      <c r="O5" s="8"/>
    </row>
    <row r="6" spans="1:15" s="1" customFormat="1" ht="15" customHeight="1">
      <c r="A6" s="7" t="s">
        <v>6</v>
      </c>
      <c r="B6" s="7"/>
      <c r="C6" s="7"/>
      <c r="D6" s="7"/>
      <c r="E6" s="7"/>
      <c r="F6" s="7"/>
      <c r="G6" s="7"/>
      <c r="H6" s="8" t="s">
        <v>0</v>
      </c>
      <c r="I6" s="8"/>
      <c r="J6" s="8"/>
      <c r="K6" s="8"/>
      <c r="L6" s="8"/>
      <c r="M6" s="8"/>
      <c r="N6" s="8"/>
      <c r="O6" s="8"/>
    </row>
    <row r="7" spans="1:15" s="1" customFormat="1" ht="15" customHeight="1">
      <c r="A7" s="7" t="s">
        <v>7</v>
      </c>
      <c r="B7" s="7"/>
      <c r="C7" s="7"/>
      <c r="D7" s="7"/>
      <c r="E7" s="8" t="s">
        <v>8</v>
      </c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s="1" customFormat="1" ht="13.5" customHeight="1">
      <c r="A8" s="7" t="s">
        <v>9</v>
      </c>
      <c r="B8" s="7"/>
      <c r="C8" s="7"/>
      <c r="D8" s="7"/>
      <c r="E8" s="7"/>
      <c r="F8" s="9" t="s">
        <v>0</v>
      </c>
      <c r="G8" s="9"/>
      <c r="H8" s="9"/>
      <c r="I8" s="9"/>
      <c r="J8" s="9"/>
      <c r="K8" s="9"/>
      <c r="L8" s="9"/>
      <c r="M8" s="9"/>
      <c r="N8" s="9"/>
      <c r="O8" s="9"/>
    </row>
    <row r="9" spans="1:15" s="1" customFormat="1" ht="13.5" customHeight="1">
      <c r="A9" s="7" t="s">
        <v>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s="1" customFormat="1" ht="13.5" customHeight="1">
      <c r="A10" s="10" t="s">
        <v>10</v>
      </c>
      <c r="B10" s="7" t="s">
        <v>11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s="1" customFormat="1" ht="13.5" customHeight="1" thickBot="1">
      <c r="A11" s="7" t="s">
        <v>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s="1" customFormat="1" ht="13.5" customHeight="1" thickBot="1">
      <c r="A12" s="11" t="s">
        <v>12</v>
      </c>
      <c r="B12" s="11"/>
      <c r="C12" s="12" t="s">
        <v>13</v>
      </c>
      <c r="D12" s="12"/>
      <c r="E12" s="12"/>
      <c r="F12" s="12"/>
      <c r="G12" s="12"/>
      <c r="H12" s="12"/>
      <c r="I12" s="11" t="s">
        <v>14</v>
      </c>
      <c r="J12" s="11"/>
      <c r="K12" s="11"/>
      <c r="L12" s="11"/>
      <c r="M12" s="11" t="s">
        <v>17</v>
      </c>
      <c r="N12" s="11" t="s">
        <v>18</v>
      </c>
      <c r="O12" s="11"/>
    </row>
    <row r="13" spans="1:15" s="1" customFormat="1" ht="33.75" customHeight="1">
      <c r="A13" s="11"/>
      <c r="B13" s="11"/>
      <c r="C13" s="12"/>
      <c r="D13" s="12"/>
      <c r="E13" s="12"/>
      <c r="F13" s="12"/>
      <c r="G13" s="12"/>
      <c r="H13" s="12"/>
      <c r="I13" s="13" t="s">
        <v>15</v>
      </c>
      <c r="J13" s="13"/>
      <c r="K13" s="14" t="s">
        <v>16</v>
      </c>
      <c r="L13" s="14"/>
      <c r="M13" s="11"/>
      <c r="N13" s="15" t="s">
        <v>19</v>
      </c>
      <c r="O13" s="16" t="s">
        <v>20</v>
      </c>
    </row>
    <row r="14" spans="1:15" s="1" customFormat="1" ht="12.75" customHeight="1" thickBot="1">
      <c r="A14" s="17" t="s">
        <v>21</v>
      </c>
      <c r="B14" s="17"/>
      <c r="C14" s="18" t="s">
        <v>22</v>
      </c>
      <c r="D14" s="18"/>
      <c r="E14" s="18"/>
      <c r="F14" s="18"/>
      <c r="G14" s="18"/>
      <c r="H14" s="18"/>
      <c r="I14" s="17" t="s">
        <v>23</v>
      </c>
      <c r="J14" s="17"/>
      <c r="K14" s="18" t="s">
        <v>24</v>
      </c>
      <c r="L14" s="18"/>
      <c r="M14" s="19" t="s">
        <v>25</v>
      </c>
      <c r="N14" s="19" t="s">
        <v>26</v>
      </c>
      <c r="O14" s="20" t="s">
        <v>27</v>
      </c>
    </row>
    <row r="15" spans="1:15" s="1" customFormat="1" ht="13.5" customHeight="1">
      <c r="A15" s="21" t="s">
        <v>28</v>
      </c>
      <c r="B15" s="21"/>
      <c r="C15" s="22" t="s">
        <v>29</v>
      </c>
      <c r="D15" s="22"/>
      <c r="E15" s="22"/>
      <c r="F15" s="22"/>
      <c r="G15" s="22"/>
      <c r="H15" s="22"/>
      <c r="I15" s="23">
        <f>25079698.71</f>
        <v>25079698.71</v>
      </c>
      <c r="J15" s="23"/>
      <c r="K15" s="24">
        <f>30160548.68</f>
        <v>30160548.68</v>
      </c>
      <c r="L15" s="24"/>
      <c r="M15" s="25">
        <f>19171877.82</f>
        <v>19171877.82</v>
      </c>
      <c r="N15" s="26" t="s">
        <v>30</v>
      </c>
      <c r="O15" s="27" t="s">
        <v>31</v>
      </c>
    </row>
    <row r="16" spans="1:15" s="1" customFormat="1" ht="24" customHeight="1">
      <c r="A16" s="21" t="s">
        <v>32</v>
      </c>
      <c r="B16" s="21"/>
      <c r="C16" s="22" t="s">
        <v>33</v>
      </c>
      <c r="D16" s="22"/>
      <c r="E16" s="22"/>
      <c r="F16" s="22"/>
      <c r="G16" s="22"/>
      <c r="H16" s="22"/>
      <c r="I16" s="23">
        <f>1922587.14</f>
        <v>1922587.14</v>
      </c>
      <c r="J16" s="23"/>
      <c r="K16" s="24">
        <f>2060587.14</f>
        <v>2060587.14</v>
      </c>
      <c r="L16" s="24"/>
      <c r="M16" s="25">
        <f>1177168.51</f>
        <v>1177168.51</v>
      </c>
      <c r="N16" s="26" t="s">
        <v>34</v>
      </c>
      <c r="O16" s="27" t="s">
        <v>35</v>
      </c>
    </row>
    <row r="17" spans="1:15" s="1" customFormat="1" ht="33.75" customHeight="1">
      <c r="A17" s="21" t="s">
        <v>36</v>
      </c>
      <c r="B17" s="21"/>
      <c r="C17" s="22" t="s">
        <v>37</v>
      </c>
      <c r="D17" s="22"/>
      <c r="E17" s="22"/>
      <c r="F17" s="22"/>
      <c r="G17" s="22"/>
      <c r="H17" s="22"/>
      <c r="I17" s="23">
        <f>1438587.14</f>
        <v>1438587.14</v>
      </c>
      <c r="J17" s="23"/>
      <c r="K17" s="24">
        <f>1760587.14</f>
        <v>1760587.14</v>
      </c>
      <c r="L17" s="24"/>
      <c r="M17" s="25">
        <f>1257353.19</f>
        <v>1257353.19</v>
      </c>
      <c r="N17" s="26" t="s">
        <v>38</v>
      </c>
      <c r="O17" s="27" t="s">
        <v>39</v>
      </c>
    </row>
    <row r="18" spans="1:15" s="1" customFormat="1" ht="33.75" customHeight="1">
      <c r="A18" s="21" t="s">
        <v>40</v>
      </c>
      <c r="B18" s="21"/>
      <c r="C18" s="22" t="s">
        <v>41</v>
      </c>
      <c r="D18" s="22"/>
      <c r="E18" s="22"/>
      <c r="F18" s="22"/>
      <c r="G18" s="22"/>
      <c r="H18" s="22"/>
      <c r="I18" s="23">
        <f>17700416.95</f>
        <v>17700416.95</v>
      </c>
      <c r="J18" s="23"/>
      <c r="K18" s="24">
        <f>21830916.95</f>
        <v>21830916.95</v>
      </c>
      <c r="L18" s="24"/>
      <c r="M18" s="25">
        <f>13776336.16</f>
        <v>13776336.16</v>
      </c>
      <c r="N18" s="26" t="s">
        <v>42</v>
      </c>
      <c r="O18" s="27" t="s">
        <v>43</v>
      </c>
    </row>
    <row r="19" spans="1:15" s="1" customFormat="1" ht="33.75" customHeight="1">
      <c r="A19" s="21" t="s">
        <v>44</v>
      </c>
      <c r="B19" s="21"/>
      <c r="C19" s="22" t="s">
        <v>45</v>
      </c>
      <c r="D19" s="22"/>
      <c r="E19" s="22"/>
      <c r="F19" s="22"/>
      <c r="G19" s="22"/>
      <c r="H19" s="22"/>
      <c r="I19" s="23">
        <f>84500</f>
        <v>84500</v>
      </c>
      <c r="J19" s="23"/>
      <c r="K19" s="24">
        <f>84500</f>
        <v>84500</v>
      </c>
      <c r="L19" s="24"/>
      <c r="M19" s="25">
        <f>84500</f>
        <v>84500</v>
      </c>
      <c r="N19" s="26" t="s">
        <v>46</v>
      </c>
      <c r="O19" s="27" t="s">
        <v>46</v>
      </c>
    </row>
    <row r="20" spans="1:15" s="1" customFormat="1" ht="13.5" customHeight="1">
      <c r="A20" s="21" t="s">
        <v>47</v>
      </c>
      <c r="B20" s="21"/>
      <c r="C20" s="22" t="s">
        <v>48</v>
      </c>
      <c r="D20" s="22"/>
      <c r="E20" s="22"/>
      <c r="F20" s="22"/>
      <c r="G20" s="22"/>
      <c r="H20" s="22"/>
      <c r="I20" s="23">
        <f>1300000</f>
        <v>1300000</v>
      </c>
      <c r="J20" s="23"/>
      <c r="K20" s="24">
        <f>1300000</f>
        <v>1300000</v>
      </c>
      <c r="L20" s="24"/>
      <c r="M20" s="25">
        <f>1161957</f>
        <v>1161957</v>
      </c>
      <c r="N20" s="26" t="s">
        <v>49</v>
      </c>
      <c r="O20" s="27" t="s">
        <v>49</v>
      </c>
    </row>
    <row r="21" spans="1:15" s="1" customFormat="1" ht="13.5" customHeight="1">
      <c r="A21" s="21" t="s">
        <v>50</v>
      </c>
      <c r="B21" s="21"/>
      <c r="C21" s="22" t="s">
        <v>51</v>
      </c>
      <c r="D21" s="22"/>
      <c r="E21" s="22"/>
      <c r="F21" s="22"/>
      <c r="G21" s="22"/>
      <c r="H21" s="22"/>
      <c r="I21" s="23">
        <f>2633607.48</f>
        <v>2633607.48</v>
      </c>
      <c r="J21" s="23"/>
      <c r="K21" s="24">
        <f>3123957.45</f>
        <v>3123957.45</v>
      </c>
      <c r="L21" s="24"/>
      <c r="M21" s="25">
        <f>1714562.96</f>
        <v>1714562.96</v>
      </c>
      <c r="N21" s="26" t="s">
        <v>52</v>
      </c>
      <c r="O21" s="27" t="s">
        <v>53</v>
      </c>
    </row>
    <row r="22" spans="1:15" s="1" customFormat="1" ht="13.5" customHeight="1">
      <c r="A22" s="21" t="s">
        <v>54</v>
      </c>
      <c r="B22" s="21"/>
      <c r="C22" s="22" t="s">
        <v>55</v>
      </c>
      <c r="D22" s="22"/>
      <c r="E22" s="22"/>
      <c r="F22" s="22"/>
      <c r="G22" s="22"/>
      <c r="H22" s="22"/>
      <c r="I22" s="23">
        <f>342814.72</f>
        <v>342814.72</v>
      </c>
      <c r="J22" s="23"/>
      <c r="K22" s="24">
        <f>393800</f>
        <v>393800</v>
      </c>
      <c r="L22" s="24"/>
      <c r="M22" s="25">
        <f>303888.26</f>
        <v>303888.26</v>
      </c>
      <c r="N22" s="26" t="s">
        <v>56</v>
      </c>
      <c r="O22" s="27" t="s">
        <v>57</v>
      </c>
    </row>
    <row r="23" spans="1:15" s="1" customFormat="1" ht="13.5" customHeight="1">
      <c r="A23" s="21" t="s">
        <v>58</v>
      </c>
      <c r="B23" s="21"/>
      <c r="C23" s="22" t="s">
        <v>59</v>
      </c>
      <c r="D23" s="22"/>
      <c r="E23" s="22"/>
      <c r="F23" s="22"/>
      <c r="G23" s="22"/>
      <c r="H23" s="22"/>
      <c r="I23" s="23">
        <f>342814.72</f>
        <v>342814.72</v>
      </c>
      <c r="J23" s="23"/>
      <c r="K23" s="24">
        <f>393800</f>
        <v>393800</v>
      </c>
      <c r="L23" s="24"/>
      <c r="M23" s="25">
        <f>303888.26</f>
        <v>303888.26</v>
      </c>
      <c r="N23" s="26" t="s">
        <v>56</v>
      </c>
      <c r="O23" s="27" t="s">
        <v>57</v>
      </c>
    </row>
    <row r="24" spans="1:15" s="1" customFormat="1" ht="24" customHeight="1">
      <c r="A24" s="21" t="s">
        <v>60</v>
      </c>
      <c r="B24" s="21"/>
      <c r="C24" s="22" t="s">
        <v>61</v>
      </c>
      <c r="D24" s="22"/>
      <c r="E24" s="22"/>
      <c r="F24" s="22"/>
      <c r="G24" s="22"/>
      <c r="H24" s="22"/>
      <c r="I24" s="23">
        <f>369500</f>
        <v>369500</v>
      </c>
      <c r="J24" s="23"/>
      <c r="K24" s="24">
        <f>412000</f>
        <v>412000</v>
      </c>
      <c r="L24" s="24"/>
      <c r="M24" s="25">
        <f>223343.28</f>
        <v>223343.28</v>
      </c>
      <c r="N24" s="26" t="s">
        <v>62</v>
      </c>
      <c r="O24" s="27" t="s">
        <v>63</v>
      </c>
    </row>
    <row r="25" spans="1:15" s="1" customFormat="1" ht="13.5" customHeight="1">
      <c r="A25" s="21" t="s">
        <v>64</v>
      </c>
      <c r="B25" s="21"/>
      <c r="C25" s="22" t="s">
        <v>65</v>
      </c>
      <c r="D25" s="22"/>
      <c r="E25" s="22"/>
      <c r="F25" s="22"/>
      <c r="G25" s="22"/>
      <c r="H25" s="22"/>
      <c r="I25" s="23">
        <f>112000</f>
        <v>112000</v>
      </c>
      <c r="J25" s="23"/>
      <c r="K25" s="24">
        <f>150000</f>
        <v>150000</v>
      </c>
      <c r="L25" s="24"/>
      <c r="M25" s="25">
        <f>105164.5</f>
        <v>105164.5</v>
      </c>
      <c r="N25" s="26" t="s">
        <v>66</v>
      </c>
      <c r="O25" s="27" t="s">
        <v>67</v>
      </c>
    </row>
    <row r="26" spans="1:15" s="1" customFormat="1" ht="24" customHeight="1">
      <c r="A26" s="21" t="s">
        <v>68</v>
      </c>
      <c r="B26" s="21"/>
      <c r="C26" s="22" t="s">
        <v>69</v>
      </c>
      <c r="D26" s="22"/>
      <c r="E26" s="22"/>
      <c r="F26" s="22"/>
      <c r="G26" s="22"/>
      <c r="H26" s="22"/>
      <c r="I26" s="23">
        <f>223500</f>
        <v>223500</v>
      </c>
      <c r="J26" s="23"/>
      <c r="K26" s="24">
        <f>228000</f>
        <v>228000</v>
      </c>
      <c r="L26" s="24"/>
      <c r="M26" s="25">
        <f>118178.78</f>
        <v>118178.78</v>
      </c>
      <c r="N26" s="26" t="s">
        <v>70</v>
      </c>
      <c r="O26" s="27" t="s">
        <v>71</v>
      </c>
    </row>
    <row r="27" spans="1:15" s="1" customFormat="1" ht="24" customHeight="1">
      <c r="A27" s="21" t="s">
        <v>72</v>
      </c>
      <c r="B27" s="21"/>
      <c r="C27" s="22" t="s">
        <v>73</v>
      </c>
      <c r="D27" s="22"/>
      <c r="E27" s="22"/>
      <c r="F27" s="22"/>
      <c r="G27" s="22"/>
      <c r="H27" s="22"/>
      <c r="I27" s="23">
        <f>34000</f>
        <v>34000</v>
      </c>
      <c r="J27" s="23"/>
      <c r="K27" s="24">
        <f>34000</f>
        <v>34000</v>
      </c>
      <c r="L27" s="24"/>
      <c r="M27" s="26" t="s">
        <v>0</v>
      </c>
      <c r="N27" s="26" t="s">
        <v>74</v>
      </c>
      <c r="O27" s="27" t="s">
        <v>74</v>
      </c>
    </row>
    <row r="28" spans="1:15" s="1" customFormat="1" ht="13.5" customHeight="1">
      <c r="A28" s="21" t="s">
        <v>75</v>
      </c>
      <c r="B28" s="21"/>
      <c r="C28" s="22" t="s">
        <v>76</v>
      </c>
      <c r="D28" s="22"/>
      <c r="E28" s="22"/>
      <c r="F28" s="22"/>
      <c r="G28" s="22"/>
      <c r="H28" s="22"/>
      <c r="I28" s="23">
        <f>8624229.03</f>
        <v>8624229.03</v>
      </c>
      <c r="J28" s="23"/>
      <c r="K28" s="24">
        <f>11885729.03</f>
        <v>11885729.03</v>
      </c>
      <c r="L28" s="24"/>
      <c r="M28" s="25">
        <f>6282176.01</f>
        <v>6282176.01</v>
      </c>
      <c r="N28" s="26" t="s">
        <v>77</v>
      </c>
      <c r="O28" s="27" t="s">
        <v>78</v>
      </c>
    </row>
    <row r="29" spans="1:15" s="1" customFormat="1" ht="13.5" customHeight="1">
      <c r="A29" s="21" t="s">
        <v>79</v>
      </c>
      <c r="B29" s="21"/>
      <c r="C29" s="22" t="s">
        <v>80</v>
      </c>
      <c r="D29" s="22"/>
      <c r="E29" s="22"/>
      <c r="F29" s="22"/>
      <c r="G29" s="22"/>
      <c r="H29" s="22"/>
      <c r="I29" s="23">
        <f>6297642.64</f>
        <v>6297642.64</v>
      </c>
      <c r="J29" s="23"/>
      <c r="K29" s="24">
        <f>8998142.64</f>
        <v>8998142.64</v>
      </c>
      <c r="L29" s="24"/>
      <c r="M29" s="25">
        <f>4759543.88</f>
        <v>4759543.88</v>
      </c>
      <c r="N29" s="26" t="s">
        <v>81</v>
      </c>
      <c r="O29" s="27" t="s">
        <v>82</v>
      </c>
    </row>
    <row r="30" spans="1:15" s="1" customFormat="1" ht="13.5" customHeight="1">
      <c r="A30" s="21" t="s">
        <v>83</v>
      </c>
      <c r="B30" s="21"/>
      <c r="C30" s="22" t="s">
        <v>84</v>
      </c>
      <c r="D30" s="22"/>
      <c r="E30" s="22"/>
      <c r="F30" s="22"/>
      <c r="G30" s="22"/>
      <c r="H30" s="22"/>
      <c r="I30" s="23">
        <f>1272504.79</f>
        <v>1272504.79</v>
      </c>
      <c r="J30" s="23"/>
      <c r="K30" s="24">
        <f>1633504.79</f>
        <v>1633504.79</v>
      </c>
      <c r="L30" s="24"/>
      <c r="M30" s="25">
        <f>878550.53</f>
        <v>878550.53</v>
      </c>
      <c r="N30" s="26" t="s">
        <v>85</v>
      </c>
      <c r="O30" s="27" t="s">
        <v>86</v>
      </c>
    </row>
    <row r="31" spans="1:15" s="1" customFormat="1" ht="13.5" customHeight="1">
      <c r="A31" s="21" t="s">
        <v>87</v>
      </c>
      <c r="B31" s="21"/>
      <c r="C31" s="22" t="s">
        <v>88</v>
      </c>
      <c r="D31" s="22"/>
      <c r="E31" s="22"/>
      <c r="F31" s="22"/>
      <c r="G31" s="22"/>
      <c r="H31" s="22"/>
      <c r="I31" s="23">
        <f>1054081.6</f>
        <v>1054081.6</v>
      </c>
      <c r="J31" s="23"/>
      <c r="K31" s="24">
        <f>1254081.6</f>
        <v>1254081.6</v>
      </c>
      <c r="L31" s="24"/>
      <c r="M31" s="25">
        <f>644081.6</f>
        <v>644081.6</v>
      </c>
      <c r="N31" s="26" t="s">
        <v>89</v>
      </c>
      <c r="O31" s="27" t="s">
        <v>90</v>
      </c>
    </row>
    <row r="32" spans="1:15" s="1" customFormat="1" ht="13.5" customHeight="1">
      <c r="A32" s="21" t="s">
        <v>91</v>
      </c>
      <c r="B32" s="21"/>
      <c r="C32" s="22" t="s">
        <v>92</v>
      </c>
      <c r="D32" s="22"/>
      <c r="E32" s="22"/>
      <c r="F32" s="22"/>
      <c r="G32" s="22"/>
      <c r="H32" s="22"/>
      <c r="I32" s="23">
        <f>18413961.92</f>
        <v>18413961.92</v>
      </c>
      <c r="J32" s="23"/>
      <c r="K32" s="24">
        <f>22079411.95</f>
        <v>22079411.95</v>
      </c>
      <c r="L32" s="24"/>
      <c r="M32" s="25">
        <f>6468839.08</f>
        <v>6468839.08</v>
      </c>
      <c r="N32" s="26" t="s">
        <v>93</v>
      </c>
      <c r="O32" s="27" t="s">
        <v>94</v>
      </c>
    </row>
    <row r="33" spans="1:15" s="1" customFormat="1" ht="13.5" customHeight="1">
      <c r="A33" s="21" t="s">
        <v>95</v>
      </c>
      <c r="B33" s="21"/>
      <c r="C33" s="22" t="s">
        <v>96</v>
      </c>
      <c r="D33" s="22"/>
      <c r="E33" s="22"/>
      <c r="F33" s="22"/>
      <c r="G33" s="22"/>
      <c r="H33" s="22"/>
      <c r="I33" s="23">
        <f>2307880.09</f>
        <v>2307880.09</v>
      </c>
      <c r="J33" s="23"/>
      <c r="K33" s="24">
        <f>2472880.09</f>
        <v>2472880.09</v>
      </c>
      <c r="L33" s="24"/>
      <c r="M33" s="25">
        <f>508168.99</f>
        <v>508168.99</v>
      </c>
      <c r="N33" s="26" t="s">
        <v>97</v>
      </c>
      <c r="O33" s="27" t="s">
        <v>98</v>
      </c>
    </row>
    <row r="34" spans="1:15" s="1" customFormat="1" ht="13.5" customHeight="1">
      <c r="A34" s="21" t="s">
        <v>99</v>
      </c>
      <c r="B34" s="21"/>
      <c r="C34" s="22" t="s">
        <v>100</v>
      </c>
      <c r="D34" s="22"/>
      <c r="E34" s="22"/>
      <c r="F34" s="22"/>
      <c r="G34" s="22"/>
      <c r="H34" s="22"/>
      <c r="I34" s="23">
        <f>3290200</f>
        <v>3290200</v>
      </c>
      <c r="J34" s="23"/>
      <c r="K34" s="24">
        <f>4956789.58</f>
        <v>4956789.58</v>
      </c>
      <c r="L34" s="24"/>
      <c r="M34" s="25">
        <f>2443044.19</f>
        <v>2443044.19</v>
      </c>
      <c r="N34" s="26" t="s">
        <v>101</v>
      </c>
      <c r="O34" s="27" t="s">
        <v>102</v>
      </c>
    </row>
    <row r="35" spans="1:15" s="1" customFormat="1" ht="13.5" customHeight="1">
      <c r="A35" s="21" t="s">
        <v>103</v>
      </c>
      <c r="B35" s="21"/>
      <c r="C35" s="22" t="s">
        <v>104</v>
      </c>
      <c r="D35" s="22"/>
      <c r="E35" s="22"/>
      <c r="F35" s="22"/>
      <c r="G35" s="22"/>
      <c r="H35" s="22"/>
      <c r="I35" s="23">
        <f>12815881.83</f>
        <v>12815881.83</v>
      </c>
      <c r="J35" s="23"/>
      <c r="K35" s="24">
        <f>14649742.28</f>
        <v>14649742.28</v>
      </c>
      <c r="L35" s="24"/>
      <c r="M35" s="25">
        <f>3517625.9</f>
        <v>3517625.9</v>
      </c>
      <c r="N35" s="26" t="s">
        <v>105</v>
      </c>
      <c r="O35" s="27" t="s">
        <v>106</v>
      </c>
    </row>
    <row r="36" spans="1:15" s="1" customFormat="1" ht="13.5" customHeight="1">
      <c r="A36" s="21" t="s">
        <v>107</v>
      </c>
      <c r="B36" s="21"/>
      <c r="C36" s="22" t="s">
        <v>108</v>
      </c>
      <c r="D36" s="22"/>
      <c r="E36" s="22"/>
      <c r="F36" s="22"/>
      <c r="G36" s="22"/>
      <c r="H36" s="22"/>
      <c r="I36" s="23">
        <f>190000</f>
        <v>190000</v>
      </c>
      <c r="J36" s="23"/>
      <c r="K36" s="24">
        <f>250000</f>
        <v>250000</v>
      </c>
      <c r="L36" s="24"/>
      <c r="M36" s="25">
        <f>140000</f>
        <v>140000</v>
      </c>
      <c r="N36" s="26" t="s">
        <v>109</v>
      </c>
      <c r="O36" s="27" t="s">
        <v>110</v>
      </c>
    </row>
    <row r="37" spans="1:15" s="1" customFormat="1" ht="13.5" customHeight="1">
      <c r="A37" s="21" t="s">
        <v>111</v>
      </c>
      <c r="B37" s="21"/>
      <c r="C37" s="22" t="s">
        <v>112</v>
      </c>
      <c r="D37" s="22"/>
      <c r="E37" s="22"/>
      <c r="F37" s="22"/>
      <c r="G37" s="22"/>
      <c r="H37" s="22"/>
      <c r="I37" s="23">
        <f>190000</f>
        <v>190000</v>
      </c>
      <c r="J37" s="23"/>
      <c r="K37" s="24">
        <f>250000</f>
        <v>250000</v>
      </c>
      <c r="L37" s="24"/>
      <c r="M37" s="25">
        <f>140000</f>
        <v>140000</v>
      </c>
      <c r="N37" s="26" t="s">
        <v>109</v>
      </c>
      <c r="O37" s="27" t="s">
        <v>110</v>
      </c>
    </row>
    <row r="38" spans="1:15" s="1" customFormat="1" ht="13.5" customHeight="1">
      <c r="A38" s="21" t="s">
        <v>113</v>
      </c>
      <c r="B38" s="21"/>
      <c r="C38" s="22" t="s">
        <v>114</v>
      </c>
      <c r="D38" s="22"/>
      <c r="E38" s="22"/>
      <c r="F38" s="22"/>
      <c r="G38" s="22"/>
      <c r="H38" s="22"/>
      <c r="I38" s="23">
        <f>28121949</f>
        <v>28121949</v>
      </c>
      <c r="J38" s="23"/>
      <c r="K38" s="24">
        <f>36792866</f>
        <v>36792866</v>
      </c>
      <c r="L38" s="24"/>
      <c r="M38" s="25">
        <f>22177943.59</f>
        <v>22177943.59</v>
      </c>
      <c r="N38" s="26" t="s">
        <v>115</v>
      </c>
      <c r="O38" s="27" t="s">
        <v>116</v>
      </c>
    </row>
    <row r="39" spans="1:15" s="1" customFormat="1" ht="13.5" customHeight="1">
      <c r="A39" s="21" t="s">
        <v>117</v>
      </c>
      <c r="B39" s="21"/>
      <c r="C39" s="22" t="s">
        <v>118</v>
      </c>
      <c r="D39" s="22"/>
      <c r="E39" s="22"/>
      <c r="F39" s="22"/>
      <c r="G39" s="22"/>
      <c r="H39" s="22"/>
      <c r="I39" s="23">
        <f>28121949</f>
        <v>28121949</v>
      </c>
      <c r="J39" s="23"/>
      <c r="K39" s="24">
        <f>36792866</f>
        <v>36792866</v>
      </c>
      <c r="L39" s="24"/>
      <c r="M39" s="25">
        <f>22177943.59</f>
        <v>22177943.59</v>
      </c>
      <c r="N39" s="26" t="s">
        <v>115</v>
      </c>
      <c r="O39" s="27" t="s">
        <v>116</v>
      </c>
    </row>
    <row r="40" spans="1:15" s="1" customFormat="1" ht="13.5" customHeight="1">
      <c r="A40" s="21" t="s">
        <v>119</v>
      </c>
      <c r="B40" s="21"/>
      <c r="C40" s="22" t="s">
        <v>120</v>
      </c>
      <c r="D40" s="22"/>
      <c r="E40" s="22"/>
      <c r="F40" s="22"/>
      <c r="G40" s="22"/>
      <c r="H40" s="22"/>
      <c r="I40" s="23">
        <f>180000</f>
        <v>180000</v>
      </c>
      <c r="J40" s="23"/>
      <c r="K40" s="24">
        <f>240000</f>
        <v>240000</v>
      </c>
      <c r="L40" s="24"/>
      <c r="M40" s="25">
        <f>140000</f>
        <v>140000</v>
      </c>
      <c r="N40" s="26" t="s">
        <v>121</v>
      </c>
      <c r="O40" s="27" t="s">
        <v>122</v>
      </c>
    </row>
    <row r="41" spans="1:15" s="1" customFormat="1" ht="13.5" customHeight="1">
      <c r="A41" s="21" t="s">
        <v>123</v>
      </c>
      <c r="B41" s="21"/>
      <c r="C41" s="22" t="s">
        <v>124</v>
      </c>
      <c r="D41" s="22"/>
      <c r="E41" s="22"/>
      <c r="F41" s="22"/>
      <c r="G41" s="22"/>
      <c r="H41" s="22"/>
      <c r="I41" s="23">
        <f>180000</f>
        <v>180000</v>
      </c>
      <c r="J41" s="23"/>
      <c r="K41" s="24">
        <f>240000</f>
        <v>240000</v>
      </c>
      <c r="L41" s="24"/>
      <c r="M41" s="25">
        <f>140000</f>
        <v>140000</v>
      </c>
      <c r="N41" s="26" t="s">
        <v>121</v>
      </c>
      <c r="O41" s="27" t="s">
        <v>122</v>
      </c>
    </row>
    <row r="42" spans="1:15" s="1" customFormat="1" ht="13.5" customHeight="1">
      <c r="A42" s="21" t="s">
        <v>125</v>
      </c>
      <c r="B42" s="21"/>
      <c r="C42" s="22" t="s">
        <v>126</v>
      </c>
      <c r="D42" s="22"/>
      <c r="E42" s="22"/>
      <c r="F42" s="22"/>
      <c r="G42" s="22"/>
      <c r="H42" s="22"/>
      <c r="I42" s="23">
        <f>3204179</f>
        <v>3204179</v>
      </c>
      <c r="J42" s="23"/>
      <c r="K42" s="24">
        <f>3888679</f>
        <v>3888679</v>
      </c>
      <c r="L42" s="24"/>
      <c r="M42" s="25">
        <f>2668598</f>
        <v>2668598</v>
      </c>
      <c r="N42" s="26" t="s">
        <v>127</v>
      </c>
      <c r="O42" s="27" t="s">
        <v>128</v>
      </c>
    </row>
    <row r="43" spans="1:15" s="1" customFormat="1" ht="13.5" customHeight="1" thickBot="1">
      <c r="A43" s="21" t="s">
        <v>129</v>
      </c>
      <c r="B43" s="21"/>
      <c r="C43" s="22" t="s">
        <v>130</v>
      </c>
      <c r="D43" s="22"/>
      <c r="E43" s="22"/>
      <c r="F43" s="22"/>
      <c r="G43" s="22"/>
      <c r="H43" s="22"/>
      <c r="I43" s="23">
        <f>3204179</f>
        <v>3204179</v>
      </c>
      <c r="J43" s="23"/>
      <c r="K43" s="24">
        <f>3888679</f>
        <v>3888679</v>
      </c>
      <c r="L43" s="24"/>
      <c r="M43" s="25">
        <f>2668598</f>
        <v>2668598</v>
      </c>
      <c r="N43" s="26" t="s">
        <v>127</v>
      </c>
      <c r="O43" s="27" t="s">
        <v>128</v>
      </c>
    </row>
    <row r="44" spans="1:15" s="1" customFormat="1" ht="15" customHeight="1" thickBot="1">
      <c r="A44" s="28" t="s">
        <v>131</v>
      </c>
      <c r="B44" s="28"/>
      <c r="C44" s="28"/>
      <c r="D44" s="28"/>
      <c r="E44" s="28"/>
      <c r="F44" s="28"/>
      <c r="G44" s="28"/>
      <c r="H44" s="28"/>
      <c r="I44" s="29">
        <f>84526332.38</f>
        <v>84526332.38</v>
      </c>
      <c r="J44" s="29"/>
      <c r="K44" s="30">
        <f>106103034.66</f>
        <v>106103034.66</v>
      </c>
      <c r="L44" s="30"/>
      <c r="M44" s="31">
        <f>57576666.04</f>
        <v>57576666.04</v>
      </c>
      <c r="N44" s="31">
        <f>68.12</f>
        <v>68.12</v>
      </c>
      <c r="O44" s="32">
        <f>54.26</f>
        <v>54.26</v>
      </c>
    </row>
    <row r="45" spans="1:15" s="1" customFormat="1" ht="15.75" customHeight="1">
      <c r="A45" s="33" t="s">
        <v>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</row>
  </sheetData>
  <sheetProtection/>
  <mergeCells count="148">
    <mergeCell ref="A44:H44"/>
    <mergeCell ref="I44:J44"/>
    <mergeCell ref="K44:L44"/>
    <mergeCell ref="A45:O45"/>
    <mergeCell ref="A43:B43"/>
    <mergeCell ref="C43:H43"/>
    <mergeCell ref="I43:J43"/>
    <mergeCell ref="K43:L43"/>
    <mergeCell ref="A42:B42"/>
    <mergeCell ref="C42:H42"/>
    <mergeCell ref="I42:J42"/>
    <mergeCell ref="K42:L42"/>
    <mergeCell ref="A41:B41"/>
    <mergeCell ref="C41:H41"/>
    <mergeCell ref="I41:J41"/>
    <mergeCell ref="K41:L41"/>
    <mergeCell ref="A40:B40"/>
    <mergeCell ref="C40:H40"/>
    <mergeCell ref="I40:J40"/>
    <mergeCell ref="K40:L40"/>
    <mergeCell ref="A39:B39"/>
    <mergeCell ref="C39:H39"/>
    <mergeCell ref="I39:J39"/>
    <mergeCell ref="K39:L39"/>
    <mergeCell ref="A38:B38"/>
    <mergeCell ref="C38:H38"/>
    <mergeCell ref="I38:J38"/>
    <mergeCell ref="K38:L38"/>
    <mergeCell ref="A37:B37"/>
    <mergeCell ref="C37:H37"/>
    <mergeCell ref="I37:J37"/>
    <mergeCell ref="K37:L37"/>
    <mergeCell ref="A36:B36"/>
    <mergeCell ref="C36:H36"/>
    <mergeCell ref="I36:J36"/>
    <mergeCell ref="K36:L36"/>
    <mergeCell ref="A35:B35"/>
    <mergeCell ref="C35:H35"/>
    <mergeCell ref="I35:J35"/>
    <mergeCell ref="K35:L35"/>
    <mergeCell ref="A34:B34"/>
    <mergeCell ref="C34:H34"/>
    <mergeCell ref="I34:J34"/>
    <mergeCell ref="K34:L34"/>
    <mergeCell ref="A33:B33"/>
    <mergeCell ref="C33:H33"/>
    <mergeCell ref="I33:J33"/>
    <mergeCell ref="K33:L33"/>
    <mergeCell ref="A32:B32"/>
    <mergeCell ref="C32:H32"/>
    <mergeCell ref="I32:J32"/>
    <mergeCell ref="K32:L32"/>
    <mergeCell ref="A31:B31"/>
    <mergeCell ref="C31:H31"/>
    <mergeCell ref="I31:J31"/>
    <mergeCell ref="K31:L31"/>
    <mergeCell ref="A30:B30"/>
    <mergeCell ref="C30:H30"/>
    <mergeCell ref="I30:J30"/>
    <mergeCell ref="K30:L30"/>
    <mergeCell ref="A29:B29"/>
    <mergeCell ref="C29:H29"/>
    <mergeCell ref="I29:J29"/>
    <mergeCell ref="K29:L29"/>
    <mergeCell ref="A28:B28"/>
    <mergeCell ref="C28:H28"/>
    <mergeCell ref="I28:J28"/>
    <mergeCell ref="K28:L28"/>
    <mergeCell ref="A27:B27"/>
    <mergeCell ref="C27:H27"/>
    <mergeCell ref="I27:J27"/>
    <mergeCell ref="K27:L27"/>
    <mergeCell ref="A26:B26"/>
    <mergeCell ref="C26:H26"/>
    <mergeCell ref="I26:J26"/>
    <mergeCell ref="K26:L26"/>
    <mergeCell ref="A25:B25"/>
    <mergeCell ref="C25:H25"/>
    <mergeCell ref="I25:J25"/>
    <mergeCell ref="K25:L25"/>
    <mergeCell ref="A24:B24"/>
    <mergeCell ref="C24:H24"/>
    <mergeCell ref="I24:J24"/>
    <mergeCell ref="K24:L24"/>
    <mergeCell ref="A23:B23"/>
    <mergeCell ref="C23:H23"/>
    <mergeCell ref="I23:J23"/>
    <mergeCell ref="K23:L23"/>
    <mergeCell ref="A22:B22"/>
    <mergeCell ref="C22:H22"/>
    <mergeCell ref="I22:J22"/>
    <mergeCell ref="K22:L22"/>
    <mergeCell ref="A21:B21"/>
    <mergeCell ref="C21:H21"/>
    <mergeCell ref="I21:J21"/>
    <mergeCell ref="K21:L21"/>
    <mergeCell ref="A20:B20"/>
    <mergeCell ref="C20:H20"/>
    <mergeCell ref="I20:J20"/>
    <mergeCell ref="K20:L20"/>
    <mergeCell ref="A19:B19"/>
    <mergeCell ref="C19:H19"/>
    <mergeCell ref="I19:J19"/>
    <mergeCell ref="K19:L19"/>
    <mergeCell ref="A18:B18"/>
    <mergeCell ref="C18:H18"/>
    <mergeCell ref="I18:J18"/>
    <mergeCell ref="K18:L18"/>
    <mergeCell ref="A17:B17"/>
    <mergeCell ref="C17:H17"/>
    <mergeCell ref="I17:J17"/>
    <mergeCell ref="K17:L17"/>
    <mergeCell ref="A16:B16"/>
    <mergeCell ref="C16:H16"/>
    <mergeCell ref="I16:J16"/>
    <mergeCell ref="K16:L16"/>
    <mergeCell ref="A15:B15"/>
    <mergeCell ref="C15:H15"/>
    <mergeCell ref="I15:J15"/>
    <mergeCell ref="K15:L15"/>
    <mergeCell ref="A14:B14"/>
    <mergeCell ref="C14:H14"/>
    <mergeCell ref="I14:J14"/>
    <mergeCell ref="K14:L14"/>
    <mergeCell ref="A9:O9"/>
    <mergeCell ref="B10:O10"/>
    <mergeCell ref="A11:O11"/>
    <mergeCell ref="A12:B13"/>
    <mergeCell ref="C12:H13"/>
    <mergeCell ref="I12:L12"/>
    <mergeCell ref="I13:J13"/>
    <mergeCell ref="K13:L13"/>
    <mergeCell ref="M12:M13"/>
    <mergeCell ref="N12:O12"/>
    <mergeCell ref="A7:D7"/>
    <mergeCell ref="E7:O7"/>
    <mergeCell ref="A8:E8"/>
    <mergeCell ref="F8:O8"/>
    <mergeCell ref="A5:F5"/>
    <mergeCell ref="G5:O5"/>
    <mergeCell ref="A6:G6"/>
    <mergeCell ref="H6:O6"/>
    <mergeCell ref="A1:O1"/>
    <mergeCell ref="A2:O2"/>
    <mergeCell ref="A3:I3"/>
    <mergeCell ref="J3:K3"/>
    <mergeCell ref="L3:O3"/>
    <mergeCell ref="A4:O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Валентиновна Шестакова</dc:creator>
  <cp:keywords/>
  <dc:description/>
  <cp:lastModifiedBy>Валентина Валентиновна Шестакова</cp:lastModifiedBy>
  <dcterms:created xsi:type="dcterms:W3CDTF">2019-07-26T09:23:20Z</dcterms:created>
  <dcterms:modified xsi:type="dcterms:W3CDTF">2019-07-26T09:23:20Z</dcterms:modified>
  <cp:category/>
  <cp:version/>
  <cp:contentType/>
  <cp:contentStatus/>
</cp:coreProperties>
</file>